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-105" windowWidth="18210" windowHeight="8475"/>
  </bookViews>
  <sheets>
    <sheet name="апрель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0" i="1"/>
  <c r="L20" l="1"/>
  <c r="K20"/>
  <c r="J20"/>
  <c r="F20"/>
  <c r="C20"/>
  <c r="E19"/>
  <c r="L15"/>
  <c r="L14"/>
  <c r="L13"/>
  <c r="H17"/>
  <c r="G17"/>
  <c r="G16"/>
  <c r="F16"/>
  <c r="E17"/>
  <c r="E16"/>
  <c r="E15"/>
  <c r="E14"/>
  <c r="E13"/>
  <c r="E12"/>
  <c r="G11"/>
  <c r="F10"/>
  <c r="E10"/>
  <c r="G9"/>
  <c r="E9"/>
  <c r="D9"/>
  <c r="K9" l="1"/>
  <c r="H11" l="1"/>
  <c r="H18" l="1"/>
  <c r="H21" l="1"/>
  <c r="G21"/>
  <c r="K21"/>
  <c r="M21"/>
  <c r="N21"/>
  <c r="O21"/>
  <c r="I10"/>
  <c r="I11"/>
  <c r="I12"/>
  <c r="I13"/>
  <c r="I16"/>
  <c r="I17"/>
  <c r="I19"/>
  <c r="B17"/>
  <c r="G18"/>
  <c r="F18"/>
  <c r="I15"/>
  <c r="B15"/>
  <c r="I14"/>
  <c r="B14"/>
  <c r="B13"/>
  <c r="B12"/>
  <c r="I9"/>
  <c r="B9"/>
  <c r="B16" l="1"/>
  <c r="B11"/>
  <c r="B10"/>
  <c r="K18"/>
  <c r="K22" s="1"/>
  <c r="L18"/>
  <c r="M18"/>
  <c r="M22" s="1"/>
  <c r="N18"/>
  <c r="N22" s="1"/>
  <c r="O18"/>
  <c r="O22" s="1"/>
  <c r="J18"/>
  <c r="L21"/>
  <c r="J21"/>
  <c r="D18"/>
  <c r="E18"/>
  <c r="G22"/>
  <c r="H22"/>
  <c r="C18"/>
  <c r="B19"/>
  <c r="F21"/>
  <c r="L22" l="1"/>
  <c r="F22"/>
  <c r="E21"/>
  <c r="E22" s="1"/>
  <c r="C21"/>
  <c r="B20"/>
  <c r="B18"/>
  <c r="D21"/>
  <c r="D22" s="1"/>
  <c r="I18"/>
  <c r="J22"/>
  <c r="I20"/>
  <c r="I21"/>
  <c r="I22" l="1"/>
  <c r="C22"/>
  <c r="B21"/>
  <c r="B22" s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<sst xmlns="http://schemas.openxmlformats.org/spreadsheetml/2006/main" count="34" uniqueCount="28">
  <si>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</si>
  <si>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</si>
  <si>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</si>
  <si>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</si>
  <si>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</si>
  <si>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</si>
  <si>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</si>
  <si>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</si>
  <si>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</si>
  <si>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</si>
  <si>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</si>
  <si>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</si>
  <si>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</si>
  <si>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</si>
  <si>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</si>
  <si>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</si>
  <si>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</si>
  <si>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</si>
  <si>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</si>
  <si>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</si>
  <si>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</si>
  <si>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</si>
  <si>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</si>
  <si>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</si>
  <si>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</si>
  <si>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</si>
  <si>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</si>
  <si>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апрель  2016г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</si>
</sst>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6%20&#1086;&#1090;%20071215_&#1044;&#1051;&#1071;%20&#1056;&#1040;&#1041;&#1054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ЧЭ расчет ВН1_ФСК1"/>
      <sheetName val="ЧЭ расчет ВН1_МТРЭ_ЧЭ"/>
      <sheetName val="цены 2015"/>
      <sheetName val="Лист1"/>
      <sheetName val="ЧЭ расчет ВН1"/>
      <sheetName val="ЦЕНЫ 2016 к ЦП"/>
    </sheetNames>
    <sheetDataSet>
      <sheetData sheetId="0"/>
      <sheetData sheetId="1"/>
      <sheetData sheetId="2"/>
      <sheetData sheetId="3">
        <row r="71">
          <cell r="H71">
            <v>391.11200000000002</v>
          </cell>
        </row>
        <row r="72">
          <cell r="H72">
            <v>6624.8410000000003</v>
          </cell>
        </row>
        <row r="73">
          <cell r="H73">
            <v>63.783999999999999</v>
          </cell>
        </row>
        <row r="77">
          <cell r="G77">
            <v>13.52</v>
          </cell>
        </row>
        <row r="96">
          <cell r="H96">
            <v>20351.399000000001</v>
          </cell>
        </row>
        <row r="98">
          <cell r="H98">
            <v>1177.72</v>
          </cell>
        </row>
        <row r="99">
          <cell r="H99">
            <v>124.61799999999999</v>
          </cell>
        </row>
      </sheetData>
      <sheetData sheetId="4">
        <row r="69">
          <cell r="H69">
            <v>348.64699999999999</v>
          </cell>
        </row>
        <row r="70">
          <cell r="H70">
            <v>340.90100000000001</v>
          </cell>
        </row>
      </sheetData>
      <sheetData sheetId="5">
        <row r="64">
          <cell r="H64">
            <v>24565.473999999998</v>
          </cell>
        </row>
        <row r="65">
          <cell r="H65">
            <v>22887.633999999998</v>
          </cell>
        </row>
        <row r="66">
          <cell r="H66">
            <v>6210.1859999999997</v>
          </cell>
        </row>
        <row r="100">
          <cell r="H100">
            <v>28.085999999999999</v>
          </cell>
        </row>
        <row r="110">
          <cell r="H110">
            <v>3402.39</v>
          </cell>
        </row>
      </sheetData>
      <sheetData sheetId="6">
        <row r="68">
          <cell r="H68">
            <v>69345.370999999999</v>
          </cell>
        </row>
        <row r="73">
          <cell r="H73">
            <v>97.706000000000003</v>
          </cell>
        </row>
      </sheetData>
      <sheetData sheetId="7">
        <row r="70">
          <cell r="H70">
            <v>24669.733</v>
          </cell>
        </row>
        <row r="75">
          <cell r="H75">
            <v>40.052999999999997</v>
          </cell>
        </row>
      </sheetData>
      <sheetData sheetId="8"/>
      <sheetData sheetId="9">
        <row r="67">
          <cell r="H67">
            <v>23583.178</v>
          </cell>
        </row>
        <row r="72">
          <cell r="H72">
            <v>34.116999999999997</v>
          </cell>
        </row>
      </sheetData>
      <sheetData sheetId="10"/>
      <sheetData sheetId="11"/>
      <sheetData sheetId="12">
        <row r="69">
          <cell r="H69">
            <v>4504.018</v>
          </cell>
        </row>
      </sheetData>
      <sheetData sheetId="13"/>
      <sheetData sheetId="14">
        <row r="68">
          <cell r="H68">
            <v>37452.726000000002</v>
          </cell>
        </row>
        <row r="69">
          <cell r="H69">
            <v>21953.025000000001</v>
          </cell>
        </row>
        <row r="73">
          <cell r="H73">
            <v>356.04500000000002</v>
          </cell>
        </row>
        <row r="75">
          <cell r="H75">
            <v>65.239000000000004</v>
          </cell>
        </row>
        <row r="76">
          <cell r="H76">
            <v>36.456000000000003</v>
          </cell>
        </row>
        <row r="77">
          <cell r="H77">
            <v>2.7869999999999999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zoomScale="80" zoomScaleNormal="80" workbookViewId="0">
      <selection activeCell="E19" sqref="E19:E20"/>
    </sheetView>
  </sheetViews>
  <sheetFormatPr defaultRowHeight="15" outlineLevelRow="1"/>
  <cols>
    <col min="1" max="1" width="46" customWidth="1"/>
    <col min="2" max="2" width="16.28515625" customWidth="1"/>
    <col min="3" max="4" width="14.28515625" customWidth="1"/>
    <col min="5" max="5" width="16.140625" customWidth="1"/>
    <col min="6" max="15" width="14.2851562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" customHeight="1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5" customHeight="1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9" t="s">
        <v>6</v>
      </c>
      <c r="B7" s="17" t="s">
        <v>23</v>
      </c>
      <c r="C7" s="13" t="s">
        <v>25</v>
      </c>
      <c r="D7" s="14"/>
      <c r="E7" s="14"/>
      <c r="F7" s="14"/>
      <c r="G7" s="14"/>
      <c r="H7" s="15"/>
      <c r="I7" s="17" t="s">
        <v>24</v>
      </c>
      <c r="J7" s="13" t="s">
        <v>26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20"/>
      <c r="B8" s="18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18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>
      <c r="A9" s="6" t="s">
        <v>16</v>
      </c>
      <c r="B9" s="10">
        <f>SUM(C9:H9)</f>
        <v>7079.7370000000001</v>
      </c>
      <c r="C9" s="10"/>
      <c r="D9" s="10">
        <f>[1]Ижсталь!$H$72</f>
        <v>6624.8410000000003</v>
      </c>
      <c r="E9" s="10">
        <f>[1]Ижсталь!$H$71</f>
        <v>391.11200000000002</v>
      </c>
      <c r="F9" s="10"/>
      <c r="G9" s="10">
        <f>[1]Ижсталь!$H$73</f>
        <v>63.783999999999999</v>
      </c>
      <c r="H9" s="10"/>
      <c r="I9" s="10">
        <f>SUM(J9:O9)</f>
        <v>13.52</v>
      </c>
      <c r="J9" s="10"/>
      <c r="K9" s="10">
        <f>[1]Ижсталь!$G$77</f>
        <v>13.52</v>
      </c>
      <c r="L9" s="10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6" t="s">
        <v>17</v>
      </c>
      <c r="B10" s="10">
        <f t="shared" ref="B10:B21" si="0">SUM(C10:H10)</f>
        <v>689.548</v>
      </c>
      <c r="C10" s="10"/>
      <c r="D10" s="10"/>
      <c r="E10" s="11">
        <f>[1]ЮУНК!$H$69</f>
        <v>348.64699999999999</v>
      </c>
      <c r="F10" s="10">
        <f>[1]ЮУНК!$H$70</f>
        <v>340.90100000000001</v>
      </c>
      <c r="G10" s="10"/>
      <c r="H10" s="10"/>
      <c r="I10" s="10">
        <f t="shared" ref="I10:I20" si="1">SUM(J10:O10)</f>
        <v>0</v>
      </c>
      <c r="J10" s="10"/>
      <c r="K10" s="10"/>
      <c r="L10" s="10"/>
      <c r="M10" s="10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6" t="s">
        <v>18</v>
      </c>
      <c r="B11" s="10">
        <f t="shared" si="0"/>
        <v>28.085999999999999</v>
      </c>
      <c r="C11" s="10"/>
      <c r="D11" s="10"/>
      <c r="E11" s="10"/>
      <c r="G11" s="10">
        <f>[1]Междуреч!$H$100</f>
        <v>28.085999999999999</v>
      </c>
      <c r="H11" s="10">
        <f>[1]Междуреч!$E$101</f>
        <v>0</v>
      </c>
      <c r="I11" s="10">
        <f t="shared" si="1"/>
        <v>0</v>
      </c>
      <c r="J11" s="10"/>
      <c r="K11" s="10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7" t="s">
        <v>19</v>
      </c>
      <c r="B12" s="10">
        <f t="shared" si="0"/>
        <v>3402.39</v>
      </c>
      <c r="C12" s="10"/>
      <c r="D12" s="10"/>
      <c r="E12" s="10">
        <f>[1]Междуреч!$H$110</f>
        <v>3402.39</v>
      </c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7" t="s">
        <v>20</v>
      </c>
      <c r="B13" s="10">
        <f t="shared" si="0"/>
        <v>69345.370999999999</v>
      </c>
      <c r="C13" s="10"/>
      <c r="D13" s="10"/>
      <c r="E13" s="10">
        <f>[1]БЗФ!$H$68</f>
        <v>69345.370999999999</v>
      </c>
      <c r="F13" s="10"/>
      <c r="G13" s="10"/>
      <c r="H13" s="10"/>
      <c r="I13" s="10">
        <f t="shared" si="1"/>
        <v>97.706000000000003</v>
      </c>
      <c r="J13" s="10"/>
      <c r="K13" s="10"/>
      <c r="L13" s="10">
        <f>[1]БЗФ!$H$73</f>
        <v>97.706000000000003</v>
      </c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>
      <c r="A14" s="7" t="s">
        <v>21</v>
      </c>
      <c r="B14" s="10">
        <f t="shared" si="0"/>
        <v>24669.733</v>
      </c>
      <c r="C14" s="10"/>
      <c r="D14" s="10"/>
      <c r="E14" s="10">
        <f>[1]БМК!$H$70</f>
        <v>24669.733</v>
      </c>
      <c r="F14" s="10"/>
      <c r="G14" s="10"/>
      <c r="H14" s="10"/>
      <c r="I14" s="10">
        <f t="shared" si="1"/>
        <v>40.052999999999997</v>
      </c>
      <c r="J14" s="10"/>
      <c r="K14" s="10"/>
      <c r="L14" s="10">
        <f>[1]БМК!$H$75</f>
        <v>40.052999999999997</v>
      </c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7" t="s">
        <v>22</v>
      </c>
      <c r="B15" s="10">
        <f t="shared" si="0"/>
        <v>23583.178</v>
      </c>
      <c r="C15" s="10"/>
      <c r="D15" s="10"/>
      <c r="E15" s="10">
        <f>[1]Якутуголь!$H$67</f>
        <v>23583.178</v>
      </c>
      <c r="F15" s="10"/>
      <c r="G15" s="10"/>
      <c r="H15" s="10"/>
      <c r="I15" s="10">
        <f t="shared" si="1"/>
        <v>34.116999999999997</v>
      </c>
      <c r="J15" s="10"/>
      <c r="K15" s="10"/>
      <c r="L15" s="10">
        <f>[1]Якутуголь!$H$72</f>
        <v>34.116999999999997</v>
      </c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outlineLevel="1">
      <c r="A16" s="12" t="s">
        <v>15</v>
      </c>
      <c r="B16" s="10">
        <f t="shared" si="0"/>
        <v>53663.293999999994</v>
      </c>
      <c r="C16" s="10"/>
      <c r="D16" s="10"/>
      <c r="E16" s="10">
        <f>[1]Междуреч!$H$64</f>
        <v>24565.473999999998</v>
      </c>
      <c r="F16" s="10">
        <f>[1]Междуреч!$H$65</f>
        <v>22887.633999999998</v>
      </c>
      <c r="G16" s="10">
        <f>[1]Междуреч!$H$66</f>
        <v>6210.1859999999997</v>
      </c>
      <c r="H16" s="10"/>
      <c r="I16" s="10">
        <f t="shared" si="1"/>
        <v>0</v>
      </c>
      <c r="J16" s="10"/>
      <c r="K16" s="10"/>
      <c r="L16" s="10"/>
      <c r="M16" s="10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outlineLevel="1">
      <c r="A17" s="12" t="s">
        <v>14</v>
      </c>
      <c r="B17" s="10">
        <f t="shared" si="0"/>
        <v>21653.737000000001</v>
      </c>
      <c r="C17" s="10"/>
      <c r="D17" s="10"/>
      <c r="E17" s="10">
        <f>[1]Ижсталь!$H$96</f>
        <v>20351.399000000001</v>
      </c>
      <c r="F17" s="10"/>
      <c r="G17" s="10">
        <f>[1]Ижсталь!$H$98</f>
        <v>1177.72</v>
      </c>
      <c r="H17" s="10">
        <f>[1]Ижсталь!$H$99</f>
        <v>124.61799999999999</v>
      </c>
      <c r="I17" s="10">
        <f t="shared" si="1"/>
        <v>0</v>
      </c>
      <c r="J17" s="10"/>
      <c r="K17" s="10"/>
      <c r="L17" s="10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collapsed="1">
      <c r="A18" s="6" t="s">
        <v>13</v>
      </c>
      <c r="B18" s="10">
        <f t="shared" si="0"/>
        <v>75317.031000000003</v>
      </c>
      <c r="C18" s="10">
        <f>SUM(C16:C17)</f>
        <v>0</v>
      </c>
      <c r="D18" s="10">
        <f>SUM(D16:D17)</f>
        <v>0</v>
      </c>
      <c r="E18" s="10">
        <f t="shared" ref="E18:J18" si="2">SUM(E16:E17)</f>
        <v>44916.873</v>
      </c>
      <c r="F18" s="10">
        <f>SUM(F16:F17)</f>
        <v>22887.633999999998</v>
      </c>
      <c r="G18" s="10">
        <f>SUM(G16:G17)</f>
        <v>7387.9059999999999</v>
      </c>
      <c r="H18" s="10">
        <f>SUM(H16:H17)</f>
        <v>124.61799999999999</v>
      </c>
      <c r="I18" s="10">
        <f t="shared" si="1"/>
        <v>0</v>
      </c>
      <c r="J18" s="10">
        <f t="shared" si="2"/>
        <v>0</v>
      </c>
      <c r="K18" s="10">
        <f t="shared" ref="K18" si="3">SUM(K16:K17)</f>
        <v>0</v>
      </c>
      <c r="L18" s="10">
        <f t="shared" ref="L18" si="4">SUM(L16:L17)</f>
        <v>0</v>
      </c>
      <c r="M18" s="10">
        <f t="shared" ref="M18" si="5">SUM(M16:M17)</f>
        <v>0</v>
      </c>
      <c r="N18" s="10">
        <f t="shared" ref="N18" si="6">SUM(N16:N17)</f>
        <v>0</v>
      </c>
      <c r="O18" s="10">
        <f t="shared" ref="O18" si="7">SUM(O16:O17)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45" hidden="1" customHeight="1" outlineLevel="1">
      <c r="A19" s="12" t="s">
        <v>12</v>
      </c>
      <c r="B19" s="10">
        <f t="shared" si="0"/>
        <v>4504.018</v>
      </c>
      <c r="C19" s="10"/>
      <c r="D19" s="10"/>
      <c r="E19" s="10">
        <f>[1]УралКУЗ!$H$69</f>
        <v>4504.018</v>
      </c>
      <c r="F19" s="10"/>
      <c r="G19" s="10"/>
      <c r="H19" s="10"/>
      <c r="I19" s="10">
        <f t="shared" si="1"/>
        <v>0</v>
      </c>
      <c r="J19" s="10"/>
      <c r="K19" s="10"/>
      <c r="L19" s="10"/>
      <c r="M19" s="10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45" hidden="1" customHeight="1" outlineLevel="1">
      <c r="A20" s="12" t="s">
        <v>11</v>
      </c>
      <c r="B20" s="10">
        <f t="shared" si="0"/>
        <v>62990.285000000003</v>
      </c>
      <c r="C20" s="10">
        <f>[1]ЧМК!$H$69</f>
        <v>21953.025000000001</v>
      </c>
      <c r="D20" s="10">
        <v>1824.663</v>
      </c>
      <c r="E20" s="10">
        <f>37452.726+1403.826</f>
        <v>38856.552000000003</v>
      </c>
      <c r="F20" s="10">
        <f>[1]ЧМК!$H$73</f>
        <v>356.04500000000002</v>
      </c>
      <c r="G20" s="10"/>
      <c r="H20" s="10"/>
      <c r="I20" s="10">
        <f t="shared" si="1"/>
        <v>104.482</v>
      </c>
      <c r="J20" s="10">
        <f>[1]ЧМК!$H$76</f>
        <v>36.456000000000003</v>
      </c>
      <c r="K20" s="10">
        <f>[1]ЧМК!$H$77</f>
        <v>2.7869999999999999</v>
      </c>
      <c r="L20" s="10">
        <f>[1]ЧМК!$H$75</f>
        <v>65.239000000000004</v>
      </c>
      <c r="M20" s="1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collapsed="1">
      <c r="A21" s="8" t="s">
        <v>10</v>
      </c>
      <c r="B21" s="10">
        <f t="shared" si="0"/>
        <v>67494.303</v>
      </c>
      <c r="C21" s="10">
        <f t="shared" ref="C21:H21" si="8">SUM(C19:C20)</f>
        <v>21953.025000000001</v>
      </c>
      <c r="D21" s="10">
        <f t="shared" si="8"/>
        <v>1824.663</v>
      </c>
      <c r="E21" s="10">
        <f t="shared" si="8"/>
        <v>43360.570000000007</v>
      </c>
      <c r="F21" s="10">
        <f t="shared" si="8"/>
        <v>356.04500000000002</v>
      </c>
      <c r="G21" s="10">
        <f t="shared" si="8"/>
        <v>0</v>
      </c>
      <c r="H21" s="10">
        <f t="shared" si="8"/>
        <v>0</v>
      </c>
      <c r="I21" s="10">
        <f>SUM(J21:O21)</f>
        <v>104.482</v>
      </c>
      <c r="J21" s="10">
        <f t="shared" ref="J21:O21" si="9">SUM(J19:J20)</f>
        <v>36.456000000000003</v>
      </c>
      <c r="K21" s="10">
        <f t="shared" si="9"/>
        <v>2.7869999999999999</v>
      </c>
      <c r="L21" s="10">
        <f t="shared" si="9"/>
        <v>65.239000000000004</v>
      </c>
      <c r="M21" s="10">
        <f t="shared" si="9"/>
        <v>0</v>
      </c>
      <c r="N21" s="10">
        <f t="shared" si="9"/>
        <v>0</v>
      </c>
      <c r="O21" s="10">
        <f t="shared" si="9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" customHeight="1">
      <c r="A22" s="1" t="s">
        <v>5</v>
      </c>
      <c r="B22" s="10">
        <f t="shared" ref="B22:O22" si="10">SUM(B9:B21)</f>
        <v>414420.71099999995</v>
      </c>
      <c r="C22" s="10">
        <f t="shared" si="10"/>
        <v>43906.05</v>
      </c>
      <c r="D22" s="10">
        <f t="shared" si="10"/>
        <v>10274.167000000001</v>
      </c>
      <c r="E22" s="10">
        <f t="shared" si="10"/>
        <v>298295.31700000004</v>
      </c>
      <c r="F22" s="10">
        <f t="shared" si="10"/>
        <v>46828.258999999991</v>
      </c>
      <c r="G22" s="10">
        <f t="shared" si="10"/>
        <v>14867.682000000001</v>
      </c>
      <c r="H22" s="10">
        <f t="shared" si="10"/>
        <v>249.23599999999999</v>
      </c>
      <c r="I22" s="10">
        <f t="shared" si="10"/>
        <v>394.36</v>
      </c>
      <c r="J22" s="10">
        <f t="shared" si="10"/>
        <v>72.912000000000006</v>
      </c>
      <c r="K22" s="10">
        <f t="shared" si="10"/>
        <v>19.093999999999998</v>
      </c>
      <c r="L22" s="10">
        <f t="shared" si="10"/>
        <v>302.35400000000004</v>
      </c>
      <c r="M22" s="10">
        <f t="shared" si="10"/>
        <v>0</v>
      </c>
      <c r="N22" s="10">
        <f t="shared" si="10"/>
        <v>0</v>
      </c>
      <c r="O22" s="10">
        <f t="shared" si="10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Иван</cp:lastModifiedBy>
  <dcterms:created xsi:type="dcterms:W3CDTF">2016-07-25T04:23:17Z</dcterms:created>
  <dcterms:modified xsi:type="dcterms:W3CDTF">2016-08-09T08:42:52Z</dcterms:modified>
</cp:coreProperties>
</file>